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1015_5f39dccc02cf4" sheetId="1" r:id="rId1"/>
  </sheets>
  <definedNames>
    <definedName name="_xlnm._FilterDatabase" localSheetId="0" hidden="1">'1015_5f39dccc02cf4'!$B$3:$C$3</definedName>
    <definedName name="_xlnm.Print_Titles" localSheetId="0">'1015_5f39dccc02cf4'!$2:$3</definedName>
  </definedNames>
  <calcPr calcId="144525"/>
</workbook>
</file>

<file path=xl/sharedStrings.xml><?xml version="1.0" encoding="utf-8"?>
<sst xmlns="http://schemas.openxmlformats.org/spreadsheetml/2006/main" count="75" uniqueCount="25">
  <si>
    <t>附件：</t>
  </si>
  <si>
    <t>如皋市交通产业集团有限公司下属子公司工程质量检测中心公开招聘工作人员面试人员名单</t>
  </si>
  <si>
    <t>序号</t>
  </si>
  <si>
    <t>报考岗位</t>
  </si>
  <si>
    <t>准考证号</t>
  </si>
  <si>
    <t>笔试成绩</t>
  </si>
  <si>
    <t>岗位内排名</t>
  </si>
  <si>
    <t>备注</t>
  </si>
  <si>
    <t>01_检测人员（建材类）</t>
  </si>
  <si>
    <t>02_检测人员（钢结构）</t>
  </si>
  <si>
    <t>03_测绘</t>
  </si>
  <si>
    <t>04_结构鉴定</t>
  </si>
  <si>
    <t>06_桩基检测员</t>
  </si>
  <si>
    <t>07_交通工程</t>
  </si>
  <si>
    <t>08_勘察</t>
  </si>
  <si>
    <t>09_业务人员</t>
  </si>
  <si>
    <t>第1、3、8、9、11名放弃</t>
  </si>
  <si>
    <t>10_绿色建筑</t>
  </si>
  <si>
    <t>11_法务专员</t>
  </si>
  <si>
    <t>12_人事主管</t>
  </si>
  <si>
    <t>13_人事专员</t>
  </si>
  <si>
    <t>第6名放弃</t>
  </si>
  <si>
    <t>14_行政主管</t>
  </si>
  <si>
    <t>15_行政专员</t>
  </si>
  <si>
    <t>16_董事长助理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</si>
</sst>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4"/>
      <color theme="1"/>
      <name val="宋体"/>
      <charset val="134"/>
      <scheme val="minor"/>
    </font>
    <font>
      <sz val="14"/>
      <color theme="1"/>
      <name val="宋体"/>
      <charset val="134"/>
      <scheme val="minor"/>
    </font>
    <font>
      <sz val="12"/>
      <color theme="1"/>
      <name val="宋体"/>
      <charset val="134"/>
      <scheme val="minor"/>
    </font>
    <font>
      <sz val="12"/>
      <color theme="1"/>
      <name val="宋体"/>
      <charset val="134"/>
      <scheme val="minor"/>
    </font>
    <font>
      <sz val="12"/>
      <name val="宋体"/>
      <charset val="134"/>
      <scheme val="minor"/>
    </font>
    <font>
      <sz val="12"/>
      <name val="宋体"/>
      <charset val="134"/>
      <scheme val="minor"/>
    </font>
    <font>
      <b/>
      <sz val="11"/>
      <color rgb="FF3F3F3F"/>
      <name val="宋体"/>
      <charset val="134"/>
      <scheme val="minor"/>
    </font>
    <font>
      <sz val="11"/>
      <color rgb="FFFF0000"/>
      <name val="宋体"/>
      <charset val="134"/>
      <scheme val="minor"/>
    </font>
    <font>
      <sz val="11"/>
      <color theme="1"/>
      <name val="宋体"/>
      <charset val="134"/>
      <scheme val="minor"/>
    </font>
    <font>
      <b/>
      <sz val="15"/>
      <color theme="3"/>
      <name val="宋体"/>
      <charset val="134"/>
      <scheme val="minor"/>
    </font>
    <font>
      <b/>
      <sz val="11"/>
      <color theme="0"/>
      <name val="宋体"/>
      <charset val="134"/>
      <scheme val="minor"/>
    </font>
    <font>
      <b/>
      <sz val="18"/>
      <color theme="3"/>
      <name val="宋体"/>
      <charset val="134"/>
      <scheme val="major"/>
    </font>
    <font>
      <u/>
      <sz val="11"/>
      <color rgb="FF0000FF"/>
      <name val="宋体"/>
      <charset val="0"/>
      <scheme val="minor"/>
    </font>
    <font>
      <sz val="11"/>
      <color rgb="FF3F3F76"/>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sz val="11"/>
      <color rgb="FF9C6500"/>
      <name val="宋体"/>
      <charset val="134"/>
      <scheme val="minor"/>
    </font>
    <font>
      <b/>
      <sz val="13"/>
      <color theme="3"/>
      <name val="宋体"/>
      <charset val="134"/>
      <scheme val="minor"/>
    </font>
    <font>
      <i/>
      <sz val="11"/>
      <color rgb="FF7F7F7F"/>
      <name val="宋体"/>
      <charset val="134"/>
      <scheme val="minor"/>
    </font>
    <font>
      <u/>
      <sz val="11"/>
      <color rgb="FF800080"/>
      <name val="宋体"/>
      <charset val="0"/>
      <scheme val="minor"/>
    </font>
    <font>
      <b/>
      <sz val="11"/>
      <color theme="3"/>
      <name val="宋体"/>
      <charset val="134"/>
      <scheme val="minor"/>
    </font>
    <font>
      <b/>
      <sz val="11"/>
      <color rgb="FFFA7D00"/>
      <name val="宋体"/>
      <charset val="134"/>
      <scheme val="minor"/>
    </font>
    <font>
      <b/>
      <sz val="11"/>
      <color theme="1"/>
      <name val="宋体"/>
      <charset val="134"/>
      <scheme val="minor"/>
    </font>
    <font>
      <sz val="11"/>
      <color rgb="FFFA7D0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medium">
        <color theme="4" tint="0.399975585192419"/>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0" fillId="15" borderId="0" applyNumberFormat="0" applyBorder="0" applyAlignment="0" applyProtection="0">
      <alignment vertical="center"/>
    </xf>
    <xf numFmtId="0" fontId="14" fillId="5"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0" fillId="9" borderId="0" applyNumberFormat="0" applyBorder="0" applyAlignment="0" applyProtection="0">
      <alignment vertical="center"/>
    </xf>
    <xf numFmtId="0" fontId="16" fillId="10" borderId="0" applyNumberFormat="0" applyBorder="0" applyAlignment="0" applyProtection="0">
      <alignment vertical="center"/>
    </xf>
    <xf numFmtId="43" fontId="9" fillId="0" borderId="0" applyFont="0" applyFill="0" applyBorder="0" applyAlignment="0" applyProtection="0">
      <alignment vertical="center"/>
    </xf>
    <xf numFmtId="0" fontId="15" fillId="19"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8" applyNumberFormat="0" applyFont="0" applyAlignment="0" applyProtection="0">
      <alignment vertical="center"/>
    </xf>
    <xf numFmtId="0" fontId="15" fillId="18" borderId="0" applyNumberFormat="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7" applyNumberFormat="0" applyFill="0" applyAlignment="0" applyProtection="0">
      <alignment vertical="center"/>
    </xf>
    <xf numFmtId="0" fontId="19" fillId="0" borderId="11" applyNumberFormat="0" applyFill="0" applyAlignment="0" applyProtection="0">
      <alignment vertical="center"/>
    </xf>
    <xf numFmtId="0" fontId="15" fillId="21" borderId="0" applyNumberFormat="0" applyBorder="0" applyAlignment="0" applyProtection="0">
      <alignment vertical="center"/>
    </xf>
    <xf numFmtId="0" fontId="22" fillId="0" borderId="12" applyNumberFormat="0" applyFill="0" applyAlignment="0" applyProtection="0">
      <alignment vertical="center"/>
    </xf>
    <xf numFmtId="0" fontId="15" fillId="8" borderId="0" applyNumberFormat="0" applyBorder="0" applyAlignment="0" applyProtection="0">
      <alignment vertical="center"/>
    </xf>
    <xf numFmtId="0" fontId="7" fillId="2" borderId="6" applyNumberFormat="0" applyAlignment="0" applyProtection="0">
      <alignment vertical="center"/>
    </xf>
    <xf numFmtId="0" fontId="23" fillId="2" borderId="10" applyNumberFormat="0" applyAlignment="0" applyProtection="0">
      <alignment vertical="center"/>
    </xf>
    <xf numFmtId="0" fontId="11" fillId="4" borderId="9" applyNumberFormat="0" applyAlignment="0" applyProtection="0">
      <alignment vertical="center"/>
    </xf>
    <xf numFmtId="0" fontId="0" fillId="27" borderId="0" applyNumberFormat="0" applyBorder="0" applyAlignment="0" applyProtection="0">
      <alignment vertical="center"/>
    </xf>
    <xf numFmtId="0" fontId="15" fillId="26" borderId="0" applyNumberFormat="0" applyBorder="0" applyAlignment="0" applyProtection="0">
      <alignment vertical="center"/>
    </xf>
    <xf numFmtId="0" fontId="25" fillId="0" borderId="14" applyNumberFormat="0" applyFill="0" applyAlignment="0" applyProtection="0">
      <alignment vertical="center"/>
    </xf>
    <xf numFmtId="0" fontId="24" fillId="0" borderId="13" applyNumberFormat="0" applyFill="0" applyAlignment="0" applyProtection="0">
      <alignment vertical="center"/>
    </xf>
    <xf numFmtId="0" fontId="17" fillId="14" borderId="0" applyNumberFormat="0" applyBorder="0" applyAlignment="0" applyProtection="0">
      <alignment vertical="center"/>
    </xf>
    <xf numFmtId="0" fontId="18" fillId="17" borderId="0" applyNumberFormat="0" applyBorder="0" applyAlignment="0" applyProtection="0">
      <alignment vertical="center"/>
    </xf>
    <xf numFmtId="0" fontId="0" fillId="30" borderId="0" applyNumberFormat="0" applyBorder="0" applyAlignment="0" applyProtection="0">
      <alignment vertical="center"/>
    </xf>
    <xf numFmtId="0" fontId="15" fillId="29" borderId="0" applyNumberFormat="0" applyBorder="0" applyAlignment="0" applyProtection="0">
      <alignment vertical="center"/>
    </xf>
    <xf numFmtId="0" fontId="0" fillId="23" borderId="0" applyNumberFormat="0" applyBorder="0" applyAlignment="0" applyProtection="0">
      <alignment vertical="center"/>
    </xf>
    <xf numFmtId="0" fontId="0" fillId="32"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0" fillId="24" borderId="0" applyNumberFormat="0" applyBorder="0" applyAlignment="0" applyProtection="0">
      <alignment vertical="center"/>
    </xf>
    <xf numFmtId="0" fontId="0" fillId="12" borderId="0" applyNumberFormat="0" applyBorder="0" applyAlignment="0" applyProtection="0">
      <alignment vertical="center"/>
    </xf>
    <xf numFmtId="0" fontId="15" fillId="16" borderId="0" applyNumberFormat="0" applyBorder="0" applyAlignment="0" applyProtection="0">
      <alignment vertical="center"/>
    </xf>
    <xf numFmtId="0" fontId="0" fillId="22" borderId="0" applyNumberFormat="0" applyBorder="0" applyAlignment="0" applyProtection="0">
      <alignment vertical="center"/>
    </xf>
    <xf numFmtId="0" fontId="15" fillId="31" borderId="0" applyNumberFormat="0" applyBorder="0" applyAlignment="0" applyProtection="0">
      <alignment vertical="center"/>
    </xf>
    <xf numFmtId="0" fontId="15" fillId="20" borderId="0" applyNumberFormat="0" applyBorder="0" applyAlignment="0" applyProtection="0">
      <alignment vertical="center"/>
    </xf>
    <xf numFmtId="0" fontId="0" fillId="11" borderId="0" applyNumberFormat="0" applyBorder="0" applyAlignment="0" applyProtection="0">
      <alignment vertical="center"/>
    </xf>
    <xf numFmtId="0" fontId="15" fillId="6"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4"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
  <sheetViews>
    <sheetView tabSelected="1" workbookViewId="0">
      <selection activeCell="I62" sqref="I62"/>
    </sheetView>
  </sheetViews>
  <sheetFormatPr defaultColWidth="9" defaultRowHeight="13.5" customHeight="1" outlineLevelCol="5"/>
  <cols>
    <col min="1" max="1" width="5.5" customWidth="1"/>
    <col min="2" max="2" width="23.875" customWidth="1"/>
    <col min="3" max="5" width="17.625" customWidth="1"/>
    <col min="6" max="6" width="10.375" customWidth="1"/>
    <col min="7" max="10" width="17.625" customWidth="1"/>
  </cols>
  <sheetData>
    <row r="1" ht="38.25" customHeight="1" spans="1:1">
      <c r="A1" t="s">
        <v>0</v>
      </c>
    </row>
    <row r="2" ht="57.6" customHeight="1" spans="1:6">
      <c r="A2" s="1" t="s">
        <v>1</v>
      </c>
      <c r="B2" s="2"/>
      <c r="C2" s="2"/>
      <c r="D2" s="2"/>
      <c r="E2" s="2"/>
      <c r="F2" s="2"/>
    </row>
    <row r="3" ht="45.6" customHeight="1" spans="1:6">
      <c r="A3" s="3" t="s">
        <v>2</v>
      </c>
      <c r="B3" s="3" t="s">
        <v>3</v>
      </c>
      <c r="C3" s="4" t="s">
        <v>4</v>
      </c>
      <c r="D3" s="5" t="s">
        <v>5</v>
      </c>
      <c r="E3" s="6" t="s">
        <v>6</v>
      </c>
      <c r="F3" s="6" t="s">
        <v>7</v>
      </c>
    </row>
    <row r="4" ht="16.15" customHeight="1" spans="1:6">
      <c r="A4" s="3">
        <v>1</v>
      </c>
      <c r="B4" s="4" t="s">
        <v>8</v>
      </c>
      <c r="C4" s="4" t="str">
        <f>"20004010218"</f>
        <v>20004010218</v>
      </c>
      <c r="D4" s="4">
        <v>70.5</v>
      </c>
      <c r="E4" s="4">
        <v>1</v>
      </c>
      <c r="F4" s="7"/>
    </row>
    <row r="5" ht="16.15" customHeight="1" spans="1:6">
      <c r="A5" s="3">
        <v>2</v>
      </c>
      <c r="B5" s="4" t="s">
        <v>8</v>
      </c>
      <c r="C5" s="4" t="str">
        <f>"20004010216"</f>
        <v>20004010216</v>
      </c>
      <c r="D5" s="4">
        <v>67.5</v>
      </c>
      <c r="E5" s="4">
        <v>2</v>
      </c>
      <c r="F5" s="8"/>
    </row>
    <row r="6" ht="16.15" customHeight="1" spans="1:6">
      <c r="A6" s="3">
        <v>3</v>
      </c>
      <c r="B6" s="4" t="s">
        <v>8</v>
      </c>
      <c r="C6" s="4" t="str">
        <f>"20004010616"</f>
        <v>20004010616</v>
      </c>
      <c r="D6" s="4">
        <v>67</v>
      </c>
      <c r="E6" s="4">
        <v>3</v>
      </c>
      <c r="F6" s="8"/>
    </row>
    <row r="7" ht="16.15" customHeight="1" spans="1:6">
      <c r="A7" s="3">
        <v>4</v>
      </c>
      <c r="B7" s="4" t="s">
        <v>8</v>
      </c>
      <c r="C7" s="4" t="str">
        <f>"20004010113"</f>
        <v>20004010113</v>
      </c>
      <c r="D7" s="4">
        <v>66.5</v>
      </c>
      <c r="E7" s="4">
        <v>4</v>
      </c>
      <c r="F7" s="8"/>
    </row>
    <row r="8" ht="16.15" customHeight="1" spans="1:6">
      <c r="A8" s="3">
        <v>5</v>
      </c>
      <c r="B8" s="4" t="s">
        <v>8</v>
      </c>
      <c r="C8" s="4" t="str">
        <f>"20004010602"</f>
        <v>20004010602</v>
      </c>
      <c r="D8" s="4">
        <v>66.5</v>
      </c>
      <c r="E8" s="4">
        <v>4</v>
      </c>
      <c r="F8" s="8"/>
    </row>
    <row r="9" ht="16.15" customHeight="1" spans="1:6">
      <c r="A9" s="3">
        <v>6</v>
      </c>
      <c r="B9" s="4" t="s">
        <v>8</v>
      </c>
      <c r="C9" s="4" t="str">
        <f>"20004010402"</f>
        <v>20004010402</v>
      </c>
      <c r="D9" s="4">
        <v>66</v>
      </c>
      <c r="E9" s="4">
        <v>6</v>
      </c>
      <c r="F9" s="8"/>
    </row>
    <row r="10" ht="16.15" customHeight="1" spans="1:6">
      <c r="A10" s="3">
        <v>7</v>
      </c>
      <c r="B10" s="4" t="s">
        <v>8</v>
      </c>
      <c r="C10" s="4" t="str">
        <f>"20004010410"</f>
        <v>20004010410</v>
      </c>
      <c r="D10" s="4">
        <v>64</v>
      </c>
      <c r="E10" s="4">
        <v>7</v>
      </c>
      <c r="F10" s="8"/>
    </row>
    <row r="11" ht="16.15" customHeight="1" spans="1:6">
      <c r="A11" s="3">
        <v>8</v>
      </c>
      <c r="B11" s="4" t="s">
        <v>8</v>
      </c>
      <c r="C11" s="4" t="str">
        <f>"20004010621"</f>
        <v>20004010621</v>
      </c>
      <c r="D11" s="4">
        <v>62.5</v>
      </c>
      <c r="E11" s="4">
        <v>8</v>
      </c>
      <c r="F11" s="8"/>
    </row>
    <row r="12" ht="16.15" customHeight="1" spans="1:6">
      <c r="A12" s="3">
        <v>9</v>
      </c>
      <c r="B12" s="4" t="s">
        <v>8</v>
      </c>
      <c r="C12" s="4" t="str">
        <f>"20004010315"</f>
        <v>20004010315</v>
      </c>
      <c r="D12" s="4">
        <v>62</v>
      </c>
      <c r="E12" s="4">
        <v>9</v>
      </c>
      <c r="F12" s="8"/>
    </row>
    <row r="13" ht="16.15" customHeight="1" spans="1:6">
      <c r="A13" s="3">
        <v>10</v>
      </c>
      <c r="B13" s="4" t="s">
        <v>8</v>
      </c>
      <c r="C13" s="4" t="str">
        <f>"20004010510"</f>
        <v>20004010510</v>
      </c>
      <c r="D13" s="4">
        <v>62</v>
      </c>
      <c r="E13" s="4">
        <v>9</v>
      </c>
      <c r="F13" s="8"/>
    </row>
    <row r="14" ht="16.15" customHeight="1" spans="1:6">
      <c r="A14" s="3">
        <v>11</v>
      </c>
      <c r="B14" s="4" t="s">
        <v>8</v>
      </c>
      <c r="C14" s="4" t="str">
        <f>"20004010617"</f>
        <v>20004010617</v>
      </c>
      <c r="D14" s="4">
        <v>61.5</v>
      </c>
      <c r="E14" s="4">
        <v>11</v>
      </c>
      <c r="F14" s="8"/>
    </row>
    <row r="15" ht="16.15" customHeight="1" spans="1:6">
      <c r="A15" s="3">
        <v>12</v>
      </c>
      <c r="B15" s="4" t="s">
        <v>8</v>
      </c>
      <c r="C15" s="4" t="str">
        <f>"20004010319"</f>
        <v>20004010319</v>
      </c>
      <c r="D15" s="4">
        <v>61</v>
      </c>
      <c r="E15" s="4">
        <v>12</v>
      </c>
      <c r="F15" s="8"/>
    </row>
    <row r="16" ht="16.15" customHeight="1" spans="1:6">
      <c r="A16" s="3">
        <v>13</v>
      </c>
      <c r="B16" s="4" t="s">
        <v>8</v>
      </c>
      <c r="C16" s="4" t="str">
        <f>"20004010209"</f>
        <v>20004010209</v>
      </c>
      <c r="D16" s="4">
        <v>60</v>
      </c>
      <c r="E16" s="4">
        <v>13</v>
      </c>
      <c r="F16" s="9"/>
    </row>
    <row r="17" ht="16.15" customHeight="1" spans="1:6">
      <c r="A17" s="3">
        <v>14</v>
      </c>
      <c r="B17" s="4" t="s">
        <v>9</v>
      </c>
      <c r="C17" s="4" t="str">
        <f>"20004010626"</f>
        <v>20004010626</v>
      </c>
      <c r="D17" s="4">
        <v>61.5</v>
      </c>
      <c r="E17" s="4">
        <v>1</v>
      </c>
      <c r="F17" s="4"/>
    </row>
    <row r="18" ht="16.15" customHeight="1" spans="1:6">
      <c r="A18" s="3">
        <v>15</v>
      </c>
      <c r="B18" s="4" t="s">
        <v>10</v>
      </c>
      <c r="C18" s="4" t="str">
        <f>"20004010722"</f>
        <v>20004010722</v>
      </c>
      <c r="D18" s="4">
        <v>60</v>
      </c>
      <c r="E18" s="4">
        <v>1</v>
      </c>
      <c r="F18" s="4"/>
    </row>
    <row r="19" ht="16.15" customHeight="1" spans="1:6">
      <c r="A19" s="3">
        <v>16</v>
      </c>
      <c r="B19" s="4" t="s">
        <v>11</v>
      </c>
      <c r="C19" s="4" t="str">
        <f>"20004010815"</f>
        <v>20004010815</v>
      </c>
      <c r="D19" s="4">
        <v>61.5</v>
      </c>
      <c r="E19" s="4">
        <v>1</v>
      </c>
      <c r="F19" s="7"/>
    </row>
    <row r="20" ht="16.15" customHeight="1" spans="1:6">
      <c r="A20" s="3">
        <v>17</v>
      </c>
      <c r="B20" s="4" t="s">
        <v>11</v>
      </c>
      <c r="C20" s="4" t="str">
        <f>"20004010817"</f>
        <v>20004010817</v>
      </c>
      <c r="D20" s="4">
        <v>61.5</v>
      </c>
      <c r="E20" s="4">
        <v>1</v>
      </c>
      <c r="F20" s="8"/>
    </row>
    <row r="21" ht="16.15" customHeight="1" spans="1:6">
      <c r="A21" s="3">
        <v>18</v>
      </c>
      <c r="B21" s="4" t="s">
        <v>11</v>
      </c>
      <c r="C21" s="4" t="str">
        <f>"20004010901"</f>
        <v>20004010901</v>
      </c>
      <c r="D21" s="4">
        <v>61</v>
      </c>
      <c r="E21" s="4">
        <v>3</v>
      </c>
      <c r="F21" s="9"/>
    </row>
    <row r="22" ht="16.15" customHeight="1" spans="1:6">
      <c r="A22" s="3">
        <v>19</v>
      </c>
      <c r="B22" s="4" t="s">
        <v>12</v>
      </c>
      <c r="C22" s="4" t="str">
        <f>"20004010910"</f>
        <v>20004010910</v>
      </c>
      <c r="D22" s="4">
        <v>62.5</v>
      </c>
      <c r="E22" s="4">
        <v>1</v>
      </c>
      <c r="F22" s="7"/>
    </row>
    <row r="23" ht="16.15" customHeight="1" spans="1:6">
      <c r="A23" s="3">
        <v>20</v>
      </c>
      <c r="B23" s="4" t="s">
        <v>12</v>
      </c>
      <c r="C23" s="4" t="str">
        <f>"20004010920"</f>
        <v>20004010920</v>
      </c>
      <c r="D23" s="4">
        <v>62.5</v>
      </c>
      <c r="E23" s="4">
        <v>1</v>
      </c>
      <c r="F23" s="8"/>
    </row>
    <row r="24" ht="16.15" customHeight="1" spans="1:6">
      <c r="A24" s="3">
        <v>21</v>
      </c>
      <c r="B24" s="4" t="s">
        <v>12</v>
      </c>
      <c r="C24" s="4" t="str">
        <f>"20004010923"</f>
        <v>20004010923</v>
      </c>
      <c r="D24" s="4">
        <v>61.5</v>
      </c>
      <c r="E24" s="4">
        <v>3</v>
      </c>
      <c r="F24" s="9"/>
    </row>
    <row r="25" ht="16.15" customHeight="1" spans="1:6">
      <c r="A25" s="3">
        <v>22</v>
      </c>
      <c r="B25" s="4" t="s">
        <v>13</v>
      </c>
      <c r="C25" s="4" t="str">
        <f>"20004011030"</f>
        <v>20004011030</v>
      </c>
      <c r="D25" s="4">
        <v>64</v>
      </c>
      <c r="E25" s="4">
        <v>1</v>
      </c>
      <c r="F25" s="4"/>
    </row>
    <row r="26" ht="16.15" customHeight="1" spans="1:6">
      <c r="A26" s="3">
        <v>23</v>
      </c>
      <c r="B26" s="4" t="s">
        <v>14</v>
      </c>
      <c r="C26" s="4" t="str">
        <f>"20004011307"</f>
        <v>20004011307</v>
      </c>
      <c r="D26" s="4">
        <v>68.5</v>
      </c>
      <c r="E26" s="4">
        <v>1</v>
      </c>
      <c r="F26" s="7"/>
    </row>
    <row r="27" ht="16.15" customHeight="1" spans="1:6">
      <c r="A27" s="3">
        <v>24</v>
      </c>
      <c r="B27" s="4" t="s">
        <v>14</v>
      </c>
      <c r="C27" s="4" t="str">
        <f>"20004011308"</f>
        <v>20004011308</v>
      </c>
      <c r="D27" s="4">
        <v>63</v>
      </c>
      <c r="E27" s="4">
        <v>2</v>
      </c>
      <c r="F27" s="9"/>
    </row>
    <row r="28" ht="16.15" customHeight="1" spans="1:6">
      <c r="A28" s="3">
        <v>25</v>
      </c>
      <c r="B28" s="4" t="s">
        <v>15</v>
      </c>
      <c r="C28" s="4" t="str">
        <f>"20004011327"</f>
        <v>20004011327</v>
      </c>
      <c r="D28" s="4">
        <v>67.5</v>
      </c>
      <c r="E28" s="4">
        <v>2</v>
      </c>
      <c r="F28" s="10" t="s">
        <v>16</v>
      </c>
    </row>
    <row r="29" ht="16.15" customHeight="1" spans="1:6">
      <c r="A29" s="3">
        <v>26</v>
      </c>
      <c r="B29" s="4" t="s">
        <v>15</v>
      </c>
      <c r="C29" s="4" t="str">
        <f>"20004011623"</f>
        <v>20004011623</v>
      </c>
      <c r="D29" s="4">
        <v>66.5</v>
      </c>
      <c r="E29" s="4">
        <v>4</v>
      </c>
      <c r="F29" s="11"/>
    </row>
    <row r="30" ht="16.15" customHeight="1" spans="1:6">
      <c r="A30" s="3">
        <v>27</v>
      </c>
      <c r="B30" s="4" t="s">
        <v>15</v>
      </c>
      <c r="C30" s="4" t="str">
        <f>"20004011815"</f>
        <v>20004011815</v>
      </c>
      <c r="D30" s="4">
        <v>65.5</v>
      </c>
      <c r="E30" s="4">
        <v>5</v>
      </c>
      <c r="F30" s="11"/>
    </row>
    <row r="31" ht="16.15" customHeight="1" spans="1:6">
      <c r="A31" s="3">
        <v>28</v>
      </c>
      <c r="B31" s="4" t="s">
        <v>15</v>
      </c>
      <c r="C31" s="4" t="str">
        <f>"20004011417"</f>
        <v>20004011417</v>
      </c>
      <c r="D31" s="4">
        <v>65</v>
      </c>
      <c r="E31" s="4">
        <v>6</v>
      </c>
      <c r="F31" s="11"/>
    </row>
    <row r="32" ht="16.15" customHeight="1" spans="1:6">
      <c r="A32" s="3">
        <v>29</v>
      </c>
      <c r="B32" s="4" t="s">
        <v>15</v>
      </c>
      <c r="C32" s="4" t="str">
        <f>"20004011506"</f>
        <v>20004011506</v>
      </c>
      <c r="D32" s="4">
        <v>64.5</v>
      </c>
      <c r="E32" s="4">
        <v>7</v>
      </c>
      <c r="F32" s="11"/>
    </row>
    <row r="33" ht="16.15" customHeight="1" spans="1:6">
      <c r="A33" s="3">
        <v>30</v>
      </c>
      <c r="B33" s="4" t="s">
        <v>15</v>
      </c>
      <c r="C33" s="4" t="str">
        <f>"20004011722"</f>
        <v>20004011722</v>
      </c>
      <c r="D33" s="4">
        <v>63</v>
      </c>
      <c r="E33" s="4">
        <v>10</v>
      </c>
      <c r="F33" s="11"/>
    </row>
    <row r="34" ht="16.15" customHeight="1" spans="1:6">
      <c r="A34" s="3">
        <v>31</v>
      </c>
      <c r="B34" s="4" t="s">
        <v>15</v>
      </c>
      <c r="C34" s="4" t="str">
        <f>"20004011821"</f>
        <v>20004011821</v>
      </c>
      <c r="D34" s="4">
        <v>63</v>
      </c>
      <c r="E34" s="4">
        <v>10</v>
      </c>
      <c r="F34" s="11"/>
    </row>
    <row r="35" ht="16.15" customHeight="1" spans="1:6">
      <c r="A35" s="3">
        <v>32</v>
      </c>
      <c r="B35" s="4" t="s">
        <v>15</v>
      </c>
      <c r="C35" s="4" t="str">
        <f>"20004011704"</f>
        <v>20004011704</v>
      </c>
      <c r="D35" s="4">
        <v>62.5</v>
      </c>
      <c r="E35" s="4">
        <v>12</v>
      </c>
      <c r="F35" s="11"/>
    </row>
    <row r="36" ht="16.15" customHeight="1" spans="1:6">
      <c r="A36" s="3">
        <v>33</v>
      </c>
      <c r="B36" s="4" t="s">
        <v>15</v>
      </c>
      <c r="C36" s="4" t="str">
        <f>"20004011408"</f>
        <v>20004011408</v>
      </c>
      <c r="D36" s="4">
        <v>62</v>
      </c>
      <c r="E36" s="4">
        <v>14</v>
      </c>
      <c r="F36" s="11"/>
    </row>
    <row r="37" ht="16.15" customHeight="1" spans="1:6">
      <c r="A37" s="3">
        <v>34</v>
      </c>
      <c r="B37" s="4" t="s">
        <v>15</v>
      </c>
      <c r="C37" s="4" t="str">
        <f>"20004011422"</f>
        <v>20004011422</v>
      </c>
      <c r="D37" s="4">
        <v>62</v>
      </c>
      <c r="E37" s="4">
        <v>14</v>
      </c>
      <c r="F37" s="11"/>
    </row>
    <row r="38" ht="16.15" customHeight="1" spans="1:6">
      <c r="A38" s="3">
        <v>35</v>
      </c>
      <c r="B38" s="4" t="s">
        <v>15</v>
      </c>
      <c r="C38" s="4" t="str">
        <f>"20004011606"</f>
        <v>20004011606</v>
      </c>
      <c r="D38" s="4">
        <v>62</v>
      </c>
      <c r="E38" s="4">
        <v>14</v>
      </c>
      <c r="F38" s="11"/>
    </row>
    <row r="39" ht="16.15" customHeight="1" spans="1:6">
      <c r="A39" s="3">
        <v>36</v>
      </c>
      <c r="B39" s="4" t="s">
        <v>15</v>
      </c>
      <c r="C39" s="4" t="str">
        <f>"20004011503"</f>
        <v>20004011503</v>
      </c>
      <c r="D39" s="4">
        <v>61.5</v>
      </c>
      <c r="E39" s="4">
        <v>17</v>
      </c>
      <c r="F39" s="11"/>
    </row>
    <row r="40" ht="16.15" customHeight="1" spans="1:6">
      <c r="A40" s="12">
        <v>37</v>
      </c>
      <c r="B40" s="12" t="s">
        <v>15</v>
      </c>
      <c r="C40" s="13" t="str">
        <f>"20004011502"</f>
        <v>20004011502</v>
      </c>
      <c r="D40" s="13">
        <v>61</v>
      </c>
      <c r="E40" s="13">
        <v>18</v>
      </c>
      <c r="F40" s="11"/>
    </row>
    <row r="41" ht="16.15" customHeight="1" spans="1:6">
      <c r="A41" s="13">
        <v>38</v>
      </c>
      <c r="B41" s="13" t="s">
        <v>15</v>
      </c>
      <c r="C41" s="13" t="str">
        <f>"20004011323"</f>
        <v>20004011323</v>
      </c>
      <c r="D41" s="13">
        <v>60</v>
      </c>
      <c r="E41" s="13">
        <v>19</v>
      </c>
      <c r="F41" s="11"/>
    </row>
    <row r="42" ht="16.15" customHeight="1" spans="1:6">
      <c r="A42" s="13">
        <v>39</v>
      </c>
      <c r="B42" s="13" t="s">
        <v>15</v>
      </c>
      <c r="C42" s="13" t="str">
        <f>"20004011605"</f>
        <v>20004011605</v>
      </c>
      <c r="D42" s="13">
        <v>60</v>
      </c>
      <c r="E42" s="13">
        <v>19</v>
      </c>
      <c r="F42" s="11"/>
    </row>
    <row r="43" ht="16.15" customHeight="1" spans="1:6">
      <c r="A43" s="13">
        <v>40</v>
      </c>
      <c r="B43" s="13" t="s">
        <v>15</v>
      </c>
      <c r="C43" s="13" t="str">
        <f>"20004011622"</f>
        <v>20004011622</v>
      </c>
      <c r="D43" s="13">
        <v>60</v>
      </c>
      <c r="E43" s="13">
        <v>19</v>
      </c>
      <c r="F43" s="11"/>
    </row>
    <row r="44" ht="16.15" customHeight="1" spans="1:6">
      <c r="A44" s="13">
        <v>41</v>
      </c>
      <c r="B44" s="13" t="s">
        <v>15</v>
      </c>
      <c r="C44" s="13" t="str">
        <f>"20004011726"</f>
        <v>20004011726</v>
      </c>
      <c r="D44" s="13">
        <v>60</v>
      </c>
      <c r="E44" s="13">
        <v>19</v>
      </c>
      <c r="F44" s="11"/>
    </row>
    <row r="45" ht="16.15" customHeight="1" spans="1:6">
      <c r="A45" s="13">
        <v>42</v>
      </c>
      <c r="B45" s="13" t="s">
        <v>15</v>
      </c>
      <c r="C45" s="13" t="str">
        <f>"20004011804"</f>
        <v>20004011804</v>
      </c>
      <c r="D45" s="13">
        <v>60</v>
      </c>
      <c r="E45" s="13">
        <v>19</v>
      </c>
      <c r="F45" s="14"/>
    </row>
    <row r="46" ht="16.15" customHeight="1" spans="1:6">
      <c r="A46" s="13">
        <v>43</v>
      </c>
      <c r="B46" s="13" t="s">
        <v>17</v>
      </c>
      <c r="C46" s="13" t="str">
        <f>"20004013223"</f>
        <v>20004013223</v>
      </c>
      <c r="D46" s="13">
        <v>63.5</v>
      </c>
      <c r="E46" s="13">
        <v>1</v>
      </c>
      <c r="F46" s="13"/>
    </row>
    <row r="47" ht="16.15" customHeight="1" spans="1:6">
      <c r="A47" s="13">
        <v>44</v>
      </c>
      <c r="B47" s="13" t="s">
        <v>18</v>
      </c>
      <c r="C47" s="13" t="str">
        <f>"20004013303"</f>
        <v>20004013303</v>
      </c>
      <c r="D47" s="13">
        <v>64.5</v>
      </c>
      <c r="E47" s="13">
        <v>1</v>
      </c>
      <c r="F47" s="13"/>
    </row>
    <row r="48" ht="16.15" customHeight="1" spans="1:6">
      <c r="A48" s="13">
        <v>45</v>
      </c>
      <c r="B48" s="13" t="s">
        <v>19</v>
      </c>
      <c r="C48" s="13" t="str">
        <f>"20004012029"</f>
        <v>20004012029</v>
      </c>
      <c r="D48" s="13">
        <v>65</v>
      </c>
      <c r="E48" s="13">
        <v>1</v>
      </c>
      <c r="F48" s="15"/>
    </row>
    <row r="49" ht="16.15" customHeight="1" spans="1:6">
      <c r="A49" s="13">
        <v>46</v>
      </c>
      <c r="B49" s="13" t="s">
        <v>19</v>
      </c>
      <c r="C49" s="13" t="str">
        <f>"20004012102"</f>
        <v>20004012102</v>
      </c>
      <c r="D49" s="13">
        <v>64</v>
      </c>
      <c r="E49" s="13">
        <v>2</v>
      </c>
      <c r="F49" s="16"/>
    </row>
    <row r="50" ht="16.15" customHeight="1" spans="1:6">
      <c r="A50" s="13">
        <v>47</v>
      </c>
      <c r="B50" s="13" t="s">
        <v>19</v>
      </c>
      <c r="C50" s="13" t="str">
        <f>"20004012030"</f>
        <v>20004012030</v>
      </c>
      <c r="D50" s="13">
        <v>61</v>
      </c>
      <c r="E50" s="13">
        <v>3</v>
      </c>
      <c r="F50" s="17"/>
    </row>
    <row r="51" ht="16.15" customHeight="1" spans="1:6">
      <c r="A51" s="13">
        <v>48</v>
      </c>
      <c r="B51" s="13" t="s">
        <v>20</v>
      </c>
      <c r="C51" s="13" t="str">
        <f>"20004012228"</f>
        <v>20004012228</v>
      </c>
      <c r="D51" s="13">
        <v>79</v>
      </c>
      <c r="E51" s="13">
        <v>1</v>
      </c>
      <c r="F51" s="15" t="s">
        <v>21</v>
      </c>
    </row>
    <row r="52" ht="16.15" customHeight="1" spans="1:6">
      <c r="A52" s="13">
        <v>49</v>
      </c>
      <c r="B52" s="13" t="s">
        <v>20</v>
      </c>
      <c r="C52" s="13" t="str">
        <f>"20004012122"</f>
        <v>20004012122</v>
      </c>
      <c r="D52" s="13">
        <v>76</v>
      </c>
      <c r="E52" s="13">
        <v>2</v>
      </c>
      <c r="F52" s="16"/>
    </row>
    <row r="53" ht="16.15" customHeight="1" spans="1:6">
      <c r="A53" s="13">
        <v>50</v>
      </c>
      <c r="B53" s="13" t="s">
        <v>20</v>
      </c>
      <c r="C53" s="13" t="str">
        <f>"20004012230"</f>
        <v>20004012230</v>
      </c>
      <c r="D53" s="13">
        <v>71</v>
      </c>
      <c r="E53" s="13">
        <v>3</v>
      </c>
      <c r="F53" s="16"/>
    </row>
    <row r="54" ht="16.15" customHeight="1" spans="1:6">
      <c r="A54" s="13">
        <v>51</v>
      </c>
      <c r="B54" s="13" t="s">
        <v>20</v>
      </c>
      <c r="C54" s="13" t="str">
        <f>"20004012218"</f>
        <v>20004012218</v>
      </c>
      <c r="D54" s="13">
        <v>66</v>
      </c>
      <c r="E54" s="13">
        <v>4</v>
      </c>
      <c r="F54" s="16"/>
    </row>
    <row r="55" ht="16.15" customHeight="1" spans="1:6">
      <c r="A55" s="13">
        <v>52</v>
      </c>
      <c r="B55" s="13" t="s">
        <v>20</v>
      </c>
      <c r="C55" s="13" t="str">
        <f>"20004012113"</f>
        <v>20004012113</v>
      </c>
      <c r="D55" s="13">
        <v>65</v>
      </c>
      <c r="E55" s="13">
        <v>5</v>
      </c>
      <c r="F55" s="16"/>
    </row>
    <row r="56" ht="16.15" customHeight="1" spans="1:6">
      <c r="A56" s="13">
        <v>53</v>
      </c>
      <c r="B56" s="13" t="s">
        <v>20</v>
      </c>
      <c r="C56" s="13" t="str">
        <f>"20004012117"</f>
        <v>20004012117</v>
      </c>
      <c r="D56" s="13">
        <v>64</v>
      </c>
      <c r="E56" s="13">
        <v>7</v>
      </c>
      <c r="F56" s="16"/>
    </row>
    <row r="57" ht="16.15" customHeight="1" spans="1:6">
      <c r="A57" s="13">
        <v>54</v>
      </c>
      <c r="B57" s="13" t="s">
        <v>20</v>
      </c>
      <c r="C57" s="13" t="str">
        <f>"20004012229"</f>
        <v>20004012229</v>
      </c>
      <c r="D57" s="13">
        <v>64</v>
      </c>
      <c r="E57" s="13">
        <v>7</v>
      </c>
      <c r="F57" s="17"/>
    </row>
    <row r="58" ht="16.15" customHeight="1" spans="1:6">
      <c r="A58" s="13">
        <v>55</v>
      </c>
      <c r="B58" s="13" t="s">
        <v>22</v>
      </c>
      <c r="C58" s="13" t="str">
        <f>"20004012619"</f>
        <v>20004012619</v>
      </c>
      <c r="D58" s="13">
        <v>74</v>
      </c>
      <c r="E58" s="13">
        <v>1</v>
      </c>
      <c r="F58" s="15"/>
    </row>
    <row r="59" ht="16.15" customHeight="1" spans="1:6">
      <c r="A59" s="13">
        <v>56</v>
      </c>
      <c r="B59" s="13" t="s">
        <v>22</v>
      </c>
      <c r="C59" s="13" t="str">
        <f>"20004012602"</f>
        <v>20004012602</v>
      </c>
      <c r="D59" s="13">
        <v>69</v>
      </c>
      <c r="E59" s="13">
        <v>2</v>
      </c>
      <c r="F59" s="16"/>
    </row>
    <row r="60" ht="16.15" customHeight="1" spans="1:6">
      <c r="A60" s="13">
        <v>57</v>
      </c>
      <c r="B60" s="13" t="s">
        <v>22</v>
      </c>
      <c r="C60" s="13" t="str">
        <f>"20004012608"</f>
        <v>20004012608</v>
      </c>
      <c r="D60" s="13">
        <v>68</v>
      </c>
      <c r="E60" s="13">
        <v>3</v>
      </c>
      <c r="F60" s="17"/>
    </row>
    <row r="61" ht="16.15" customHeight="1" spans="1:6">
      <c r="A61" s="13">
        <v>58</v>
      </c>
      <c r="B61" s="13" t="s">
        <v>23</v>
      </c>
      <c r="C61" s="13" t="str">
        <f>"20004013101"</f>
        <v>20004013101</v>
      </c>
      <c r="D61" s="13">
        <v>78</v>
      </c>
      <c r="E61" s="13">
        <v>1</v>
      </c>
      <c r="F61" s="15" t="s">
        <v>21</v>
      </c>
    </row>
    <row r="62" ht="16.15" customHeight="1" spans="1:6">
      <c r="A62" s="13">
        <v>59</v>
      </c>
      <c r="B62" s="13" t="s">
        <v>23</v>
      </c>
      <c r="C62" s="13" t="str">
        <f>"20004012817"</f>
        <v>20004012817</v>
      </c>
      <c r="D62" s="13">
        <v>76</v>
      </c>
      <c r="E62" s="13">
        <v>2</v>
      </c>
      <c r="F62" s="16"/>
    </row>
    <row r="63" ht="16.15" customHeight="1" spans="1:6">
      <c r="A63" s="13">
        <v>60</v>
      </c>
      <c r="B63" s="13" t="s">
        <v>23</v>
      </c>
      <c r="C63" s="13" t="str">
        <f>"20004012715"</f>
        <v>20004012715</v>
      </c>
      <c r="D63" s="13">
        <v>73</v>
      </c>
      <c r="E63" s="13">
        <v>3</v>
      </c>
      <c r="F63" s="16"/>
    </row>
    <row r="64" ht="16.15" customHeight="1" spans="1:6">
      <c r="A64" s="13">
        <v>61</v>
      </c>
      <c r="B64" s="13" t="s">
        <v>23</v>
      </c>
      <c r="C64" s="13" t="str">
        <f>"20004013011"</f>
        <v>20004013011</v>
      </c>
      <c r="D64" s="13">
        <v>72</v>
      </c>
      <c r="E64" s="13">
        <v>4</v>
      </c>
      <c r="F64" s="16"/>
    </row>
    <row r="65" ht="16.15" customHeight="1" spans="1:6">
      <c r="A65" s="13">
        <v>62</v>
      </c>
      <c r="B65" s="13" t="s">
        <v>23</v>
      </c>
      <c r="C65" s="13" t="str">
        <f>"20004012728"</f>
        <v>20004012728</v>
      </c>
      <c r="D65" s="13">
        <v>70</v>
      </c>
      <c r="E65" s="13">
        <v>5</v>
      </c>
      <c r="F65" s="16"/>
    </row>
    <row r="66" ht="16.15" customHeight="1" spans="1:6">
      <c r="A66" s="13">
        <v>63</v>
      </c>
      <c r="B66" s="13" t="s">
        <v>23</v>
      </c>
      <c r="C66" s="13" t="str">
        <f>"20004012711"</f>
        <v>20004012711</v>
      </c>
      <c r="D66" s="13">
        <v>69</v>
      </c>
      <c r="E66" s="13">
        <v>7</v>
      </c>
      <c r="F66" s="17"/>
    </row>
    <row r="67" ht="16.15" customHeight="1" spans="1:6">
      <c r="A67" s="13">
        <v>64</v>
      </c>
      <c r="B67" s="13" t="s">
        <v>24</v>
      </c>
      <c r="C67" s="13" t="str">
        <f>"20004013320"</f>
        <v>20004013320</v>
      </c>
      <c r="D67" s="13">
        <v>60</v>
      </c>
      <c r="E67" s="13">
        <v>1</v>
      </c>
      <c r="F67" s="13"/>
    </row>
  </sheetData>
  <sortState ref="B2:AG986">
    <sortCondition ref="B2:B986"/>
    <sortCondition ref="D2:D986" descending="1"/>
  </sortState>
  <mergeCells count="10">
    <mergeCell ref="A2:F2"/>
    <mergeCell ref="F4:F16"/>
    <mergeCell ref="F19:F21"/>
    <mergeCell ref="F22:F24"/>
    <mergeCell ref="F26:F27"/>
    <mergeCell ref="F28:F45"/>
    <mergeCell ref="F48:F50"/>
    <mergeCell ref="F51:F57"/>
    <mergeCell ref="F58:F60"/>
    <mergeCell ref="F61:F66"/>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1015_5f39dccc02cf4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2020-08-17T01:28:00Z</dcterms:created>
  <cp:lastPrinted>2020-08-22T14:24:00Z</cp:lastPrinted>
  <dcterms:modified xsi:type="dcterms:W3CDTF">2020-09-03T07:53:39Z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